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<sst xmlns="http://schemas.openxmlformats.org/spreadsheetml/2006/main" count="295" uniqueCount="222">
  <si>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</si>
  <si>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</si>
  <si>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</si>
  <si>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</si>
  <si>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</si>
  <si>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</si>
  <si>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</si>
  <si>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</si>
  <si>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</si>
  <si>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</si>
  <si>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</si>
  <si>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</si>
  <si>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</si>
  <si>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</si>
  <si>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</si>
  <si>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</si>
  <si>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</si>
  <si>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</si>
  <si>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</si>
  <si>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</si>
  <si>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</si>
  <si>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</si>
  <si>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</si>
  <si>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</si>
  <si>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</si>
  <si>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</si>
  <si>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</si>
  <si>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</si>
  <si>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</si>
  <si>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</si>
  <si>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</si>
  <si>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</si>
  <si>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</si>
  <si>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</si>
  <si>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</si>
  <si>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</si>
  <si>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</si>
  <si>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</si>
  <si>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</si>
  <si>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</si>
  <si>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</si>
  <si>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</si>
  <si>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</si>
  <si>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</si>
  <si>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</si>
  <si>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</si>
  <si>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</si>
  <si>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</si>
  <si>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</si>
  <si>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</si>
  <si>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</si>
  <si>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</si>
  <si>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</si>
  <si>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</si>
  <si>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</si>
  <si>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</si>
  <si>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</si>
  <si>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</si>
  <si>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</si>
  <si>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</si>
  <si>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</si>
  <si>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</si>
  <si>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</si>
  <si>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</si>
  <si>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</si>
  <si>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</si>
  <si>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</si>
  <si>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</si>
  <si>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</si>
  <si>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</si>
  <si>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</si>
  <si>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</si>
  <si>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</si>
  <si>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</si>
  <si>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</si>
  <si>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</si>
  <si>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</si>
  <si>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</si>
  <si>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</si>
  <si>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</si>
  <si>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</si>
  <si>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</si>
  <si>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</si>
  <si>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</si>
  <si>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</si>
  <si>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</si>
  <si>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</si>
  <si>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</si>
  <si>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</si>
  <si>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</si>
  <si>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</si>
  <si>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</si>
  <si>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</si>
  <si>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</si>
  <si>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</si>
  <si>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</si>
  <si>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</si>
  <si>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</si>
  <si>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</si>
  <si>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</si>
  <si>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</si>
  <si>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</si>
  <si>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</si>
  <si>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</si>
  <si>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</si>
  <si>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</si>
  <si>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</si>
  <si>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</si>
  <si>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</si>
  <si>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</si>
  <si>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</si>
  <si>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</si>
  <si>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</si>
  <si>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</si>
  <si>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</si>
  <si>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</si>
  <si>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</si>
  <si>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</si>
  <si>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</si>
  <si>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</si>
  <si>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</si>
  <si>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</si>
  <si>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</si>
  <si>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</si>
  <si>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</si>
  <si>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</si>
  <si>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</si>
  <si>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</si>
  <si>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</si>
  <si>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</si>
  <si>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</si>
  <si>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</si>
  <si>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</si>
  <si>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</si>
  <si>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</si>
  <si>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</si>
  <si>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</si>
  <si>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</si>
  <si>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</si>
  <si>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</si>
  <si>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</si>
  <si>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</si>
  <si>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</si>
  <si>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</si>
  <si>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</si>
  <si>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</si>
  <si>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</si>
  <si>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</si>
  <si>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</si>
  <si>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</si>
  <si>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</si>
  <si>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</si>
  <si>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</si>
  <si>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</si>
  <si>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</si>
  <si>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</si>
  <si>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</si>
  <si>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</si>
  <si>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</si>
  <si>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</si>
  <si>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</si>
  <si>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</si>
  <si>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</si>
  <si>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</si>
  <si>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</si>
  <si>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</si>
  <si>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</si>
  <si>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</si>
  <si>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</si>
  <si>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</si>
  <si>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</si>
  <si>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</si>
  <si>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</si>
  <si>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</si>
  <si>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</si>
  <si>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</si>
  <si>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</si>
  <si>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</si>
  <si>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</si>
  <si>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</si>
  <si>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</si>
  <si>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</si>
  <si>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</si>
  <si>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</si>
  <si>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</si>
  <si>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</si>
  <si>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</si>
  <si>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</si>
  <si>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</si>
  <si>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</si>
  <si>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</si>
  <si>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</si>
  <si>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</si>
  <si>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</si>
  <si>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</si>
  <si>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</si>
  <si>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</si>
  <si>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</si>
  <si>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</si>
  <si>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</si>
  <si>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</si>
  <si>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</si>
  <si>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</si>
  <si>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</si>
  <si>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</si>
  <si>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</si>
  <si>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</si>
  <si>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</si>
  <si>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</si>
  <si>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</si>
  <si>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</si>
  <si>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</si>
  <si>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Смілянський міськрайонний суд Черкаської області</t>
  </si>
  <si>
    <t>20700.м. Сміла.вул. Пилипа Орлика 15</t>
  </si>
  <si>
    <t>Доручення судів України / іноземних судів</t>
  </si>
  <si>
    <t xml:space="preserve">Розглянуто справ судом присяжних </t>
  </si>
  <si>
    <t>В.О. Прилуцький</t>
  </si>
  <si>
    <t>Л.І. Шамрай</t>
  </si>
  <si>
    <t>(04733)2-46-37</t>
  </si>
  <si>
    <t>(04733)4-01-32</t>
  </si>
  <si>
    <t>inbox@sm.ck.court.gov.ua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</si>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</sst>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&amp;L902A3F27&amp;C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568</v>
      </c>
      <c r="F6" s="103">
        <v>226</v>
      </c>
      <c r="G6" s="103">
        <v>6</v>
      </c>
      <c r="H6" s="103">
        <v>240</v>
      </c>
      <c r="I6" s="121" t="s">
        <v>209</v>
      </c>
      <c r="J6" s="103">
        <v>328</v>
      </c>
      <c r="K6" s="84">
        <v>149</v>
      </c>
      <c r="L6" s="91">
        <f>E6-F6</f>
        <v>342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674</v>
      </c>
      <c r="F7" s="103">
        <v>643</v>
      </c>
      <c r="G7" s="103">
        <v>1</v>
      </c>
      <c r="H7" s="103">
        <v>645</v>
      </c>
      <c r="I7" s="103">
        <v>537</v>
      </c>
      <c r="J7" s="103">
        <v>29</v>
      </c>
      <c r="K7" s="84"/>
      <c r="L7" s="91">
        <f>E7-F7</f>
        <v>31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113</v>
      </c>
      <c r="F9" s="103">
        <v>108</v>
      </c>
      <c r="G9" s="103">
        <v>1</v>
      </c>
      <c r="H9" s="85">
        <v>103</v>
      </c>
      <c r="I9" s="103">
        <v>85</v>
      </c>
      <c r="J9" s="103">
        <v>10</v>
      </c>
      <c r="K9" s="84"/>
      <c r="L9" s="91">
        <f>E9-F9</f>
        <v>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4</v>
      </c>
      <c r="F10" s="103">
        <v>4</v>
      </c>
      <c r="G10" s="103"/>
      <c r="H10" s="103">
        <v>4</v>
      </c>
      <c r="I10" s="103">
        <v>2</v>
      </c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25</v>
      </c>
      <c r="F12" s="103">
        <v>25</v>
      </c>
      <c r="G12" s="103"/>
      <c r="H12" s="103">
        <v>25</v>
      </c>
      <c r="I12" s="103">
        <v>19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>
        <v>2</v>
      </c>
      <c r="L13" s="91">
        <f>E13-F13</f>
        <v>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81</v>
      </c>
      <c r="F14" s="106">
        <v>58</v>
      </c>
      <c r="G14" s="106"/>
      <c r="H14" s="106">
        <v>70</v>
      </c>
      <c r="I14" s="106">
        <v>66</v>
      </c>
      <c r="J14" s="106">
        <v>11</v>
      </c>
      <c r="K14" s="94"/>
      <c r="L14" s="91">
        <f>E14-F14</f>
        <v>23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1469</v>
      </c>
      <c r="F16" s="84">
        <f>SUM(F6:F15)</f>
        <v>1065</v>
      </c>
      <c r="G16" s="84">
        <f>SUM(G6:G15)</f>
        <v>8</v>
      </c>
      <c r="H16" s="84">
        <f>SUM(H6:H15)</f>
        <v>1089</v>
      </c>
      <c r="I16" s="84">
        <f>SUM(I6:I15)</f>
        <v>709</v>
      </c>
      <c r="J16" s="84">
        <f>SUM(J6:J15)</f>
        <v>380</v>
      </c>
      <c r="K16" s="84">
        <f>SUM(K6:K15)</f>
        <v>151</v>
      </c>
      <c r="L16" s="91">
        <f>E16-F16</f>
        <v>404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33</v>
      </c>
      <c r="F17" s="84">
        <v>32</v>
      </c>
      <c r="G17" s="84"/>
      <c r="H17" s="84">
        <v>29</v>
      </c>
      <c r="I17" s="84">
        <v>20</v>
      </c>
      <c r="J17" s="84">
        <v>4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21</v>
      </c>
      <c r="F18" s="84">
        <v>20</v>
      </c>
      <c r="G18" s="84"/>
      <c r="H18" s="84">
        <v>19</v>
      </c>
      <c r="I18" s="84">
        <v>10</v>
      </c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34</v>
      </c>
      <c r="F25" s="94">
        <v>33</v>
      </c>
      <c r="G25" s="94"/>
      <c r="H25" s="94">
        <v>28</v>
      </c>
      <c r="I25" s="94">
        <v>10</v>
      </c>
      <c r="J25" s="94">
        <v>6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767</v>
      </c>
      <c r="F26" s="84">
        <v>720</v>
      </c>
      <c r="G26" s="84"/>
      <c r="H26" s="84">
        <v>751</v>
      </c>
      <c r="I26" s="84">
        <v>616</v>
      </c>
      <c r="J26" s="84">
        <v>16</v>
      </c>
      <c r="K26" s="84"/>
      <c r="L26" s="91">
        <f>E26-F26</f>
        <v>47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1015</v>
      </c>
      <c r="F28" s="84">
        <v>951</v>
      </c>
      <c r="G28" s="84"/>
      <c r="H28" s="84">
        <v>935</v>
      </c>
      <c r="I28" s="84">
        <v>875</v>
      </c>
      <c r="J28" s="84">
        <v>80</v>
      </c>
      <c r="K28" s="84"/>
      <c r="L28" s="91">
        <f>E28-F28</f>
        <v>64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1352</v>
      </c>
      <c r="F29" s="84">
        <v>880</v>
      </c>
      <c r="G29" s="84">
        <v>5</v>
      </c>
      <c r="H29" s="84">
        <v>1036</v>
      </c>
      <c r="I29" s="84">
        <v>838</v>
      </c>
      <c r="J29" s="84">
        <v>316</v>
      </c>
      <c r="K29" s="84">
        <v>38</v>
      </c>
      <c r="L29" s="91">
        <f>E29-F29</f>
        <v>472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160</v>
      </c>
      <c r="F30" s="84">
        <v>160</v>
      </c>
      <c r="G30" s="84"/>
      <c r="H30" s="84">
        <v>156</v>
      </c>
      <c r="I30" s="84">
        <v>148</v>
      </c>
      <c r="J30" s="84">
        <v>4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168</v>
      </c>
      <c r="F31" s="84">
        <v>149</v>
      </c>
      <c r="G31" s="84"/>
      <c r="H31" s="84">
        <v>135</v>
      </c>
      <c r="I31" s="84">
        <v>119</v>
      </c>
      <c r="J31" s="84">
        <v>33</v>
      </c>
      <c r="K31" s="84"/>
      <c r="L31" s="91">
        <f>E31-F31</f>
        <v>19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</v>
      </c>
      <c r="F32" s="84">
        <v>13</v>
      </c>
      <c r="G32" s="84"/>
      <c r="H32" s="84">
        <v>14</v>
      </c>
      <c r="I32" s="84">
        <v>3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12</v>
      </c>
      <c r="F36" s="84">
        <v>7</v>
      </c>
      <c r="G36" s="84"/>
      <c r="H36" s="84">
        <v>12</v>
      </c>
      <c r="I36" s="84">
        <v>3</v>
      </c>
      <c r="J36" s="84"/>
      <c r="K36" s="84"/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66</v>
      </c>
      <c r="F37" s="84">
        <v>62</v>
      </c>
      <c r="G37" s="84"/>
      <c r="H37" s="84">
        <v>63</v>
      </c>
      <c r="I37" s="84">
        <v>34</v>
      </c>
      <c r="J37" s="84">
        <v>3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2543</v>
      </c>
      <c r="F40" s="94">
        <v>1991</v>
      </c>
      <c r="G40" s="94">
        <v>5</v>
      </c>
      <c r="H40" s="94">
        <v>2091</v>
      </c>
      <c r="I40" s="94">
        <v>1616</v>
      </c>
      <c r="J40" s="94">
        <v>452</v>
      </c>
      <c r="K40" s="94">
        <v>38</v>
      </c>
      <c r="L40" s="91">
        <f>E40-F40</f>
        <v>552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1717</v>
      </c>
      <c r="F41" s="84">
        <v>1596</v>
      </c>
      <c r="G41" s="84"/>
      <c r="H41" s="84">
        <v>1615</v>
      </c>
      <c r="I41" s="121" t="s">
        <v>209</v>
      </c>
      <c r="J41" s="84">
        <v>102</v>
      </c>
      <c r="K41" s="84"/>
      <c r="L41" s="91">
        <f>E41-F41</f>
        <v>121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4</v>
      </c>
      <c r="G42" s="84"/>
      <c r="H42" s="84">
        <v>6</v>
      </c>
      <c r="I42" s="121" t="s">
        <v>209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19</v>
      </c>
      <c r="F43" s="84">
        <v>19</v>
      </c>
      <c r="G43" s="84"/>
      <c r="H43" s="84">
        <v>18</v>
      </c>
      <c r="I43" s="84">
        <v>15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1</v>
      </c>
      <c r="I44" s="84">
        <v>1</v>
      </c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1738</v>
      </c>
      <c r="F45" s="84">
        <f aca="true" t="shared" si="0" ref="F45:K45">F41+F43+F44</f>
        <v>1617</v>
      </c>
      <c r="G45" s="84">
        <f t="shared" si="0"/>
        <v>0</v>
      </c>
      <c r="H45" s="84">
        <f t="shared" si="0"/>
        <v>1634</v>
      </c>
      <c r="I45" s="84">
        <f>I43+I44</f>
        <v>16</v>
      </c>
      <c r="J45" s="84">
        <f t="shared" si="0"/>
        <v>104</v>
      </c>
      <c r="K45" s="84">
        <f t="shared" si="0"/>
        <v>0</v>
      </c>
      <c r="L45" s="91">
        <f>E45-F45</f>
        <v>121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5784</v>
      </c>
      <c r="F46" s="84">
        <f t="shared" si="1"/>
        <v>4706</v>
      </c>
      <c r="G46" s="84">
        <f t="shared" si="1"/>
        <v>13</v>
      </c>
      <c r="H46" s="84">
        <f t="shared" si="1"/>
        <v>4842</v>
      </c>
      <c r="I46" s="84">
        <f t="shared" si="1"/>
        <v>2351</v>
      </c>
      <c r="J46" s="84">
        <f t="shared" si="1"/>
        <v>942</v>
      </c>
      <c r="K46" s="84">
        <f t="shared" si="1"/>
        <v>189</v>
      </c>
      <c r="L46" s="91">
        <f>E46-F46</f>
        <v>1078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&amp;L902A3F27&amp;C&amp;R2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1196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&amp;L902A3F27&amp;C&amp;R3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241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166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662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443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556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481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1203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1340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16957218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14993557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126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3892</v>
      </c>
      <c r="F58" s="109">
        <f>F59+F62+F63+F64</f>
        <v>806</v>
      </c>
      <c r="G58" s="109">
        <f>G59+G62+G63+G64</f>
        <v>94</v>
      </c>
      <c r="H58" s="109">
        <f>H59+H62+H63+H64</f>
        <v>20</v>
      </c>
      <c r="I58" s="109">
        <f>I59+I62+I63+I64</f>
        <v>30</v>
      </c>
    </row>
    <row r="59" spans="1:9" ht="13.5" customHeight="1">
      <c r="A59" s="225" t="s">
        <v>103</v>
      </c>
      <c r="B59" s="225"/>
      <c r="C59" s="225"/>
      <c r="D59" s="225"/>
      <c r="E59" s="94">
        <v>920</v>
      </c>
      <c r="F59" s="94">
        <v>83</v>
      </c>
      <c r="G59" s="94">
        <v>43</v>
      </c>
      <c r="H59" s="94">
        <v>18</v>
      </c>
      <c r="I59" s="94">
        <v>25</v>
      </c>
    </row>
    <row r="60" spans="1:9" ht="13.5" customHeight="1">
      <c r="A60" s="328" t="s">
        <v>202</v>
      </c>
      <c r="B60" s="329"/>
      <c r="C60" s="329"/>
      <c r="D60" s="330"/>
      <c r="E60" s="86">
        <v>98</v>
      </c>
      <c r="F60" s="86">
        <v>58</v>
      </c>
      <c r="G60" s="86">
        <v>42</v>
      </c>
      <c r="H60" s="86">
        <v>18</v>
      </c>
      <c r="I60" s="86">
        <v>24</v>
      </c>
    </row>
    <row r="61" spans="1:9" ht="13.5" customHeight="1">
      <c r="A61" s="328" t="s">
        <v>203</v>
      </c>
      <c r="B61" s="329"/>
      <c r="C61" s="329"/>
      <c r="D61" s="330"/>
      <c r="E61" s="86">
        <v>631</v>
      </c>
      <c r="F61" s="86">
        <v>13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22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1407</v>
      </c>
      <c r="F63" s="84">
        <v>626</v>
      </c>
      <c r="G63" s="84">
        <v>51</v>
      </c>
      <c r="H63" s="84">
        <v>2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1543</v>
      </c>
      <c r="F64" s="84">
        <v>91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2590</v>
      </c>
      <c r="G68" s="115">
        <v>43052563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1300</v>
      </c>
      <c r="G69" s="117">
        <v>38801573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1290</v>
      </c>
      <c r="G70" s="117">
        <v>4250990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691</v>
      </c>
      <c r="G71" s="115">
        <v>480775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&amp;L902A3F27&amp;C&amp;R4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20.063694267515924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39.73684210526316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8.4070796460177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102.8899277518062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807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964</v>
      </c>
    </row>
    <row r="11" spans="1:4" ht="16.5" customHeight="1">
      <c r="A11" s="215" t="s">
        <v>62</v>
      </c>
      <c r="B11" s="217"/>
      <c r="C11" s="10">
        <v>9</v>
      </c>
      <c r="D11" s="84">
        <v>70</v>
      </c>
    </row>
    <row r="12" spans="1:4" ht="16.5" customHeight="1">
      <c r="A12" s="331" t="s">
        <v>103</v>
      </c>
      <c r="B12" s="331"/>
      <c r="C12" s="10">
        <v>10</v>
      </c>
      <c r="D12" s="84">
        <v>93</v>
      </c>
    </row>
    <row r="13" spans="1:4" ht="16.5" customHeight="1">
      <c r="A13" s="328" t="s">
        <v>202</v>
      </c>
      <c r="B13" s="330"/>
      <c r="C13" s="10">
        <v>11</v>
      </c>
      <c r="D13" s="94">
        <v>370</v>
      </c>
    </row>
    <row r="14" spans="1:4" ht="16.5" customHeight="1">
      <c r="A14" s="328" t="s">
        <v>203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64</v>
      </c>
    </row>
    <row r="16" spans="1:4" ht="16.5" customHeight="1">
      <c r="A16" s="331" t="s">
        <v>104</v>
      </c>
      <c r="B16" s="331"/>
      <c r="C16" s="10">
        <v>14</v>
      </c>
      <c r="D16" s="84">
        <v>87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&amp;L902A3F27&amp;C&amp;R5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sud1</cp:lastModifiedBy>
  <cp:lastPrinted>2021-09-02T06:14:55Z</cp:lastPrinted>
  <dcterms:created xsi:type="dcterms:W3CDTF">2004-04-20T14:33:35Z</dcterms:created>
  <dcterms:modified xsi:type="dcterms:W3CDTF">2023-01-17T13:19:01Z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902A3F27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