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<sst xmlns="http://schemas.openxmlformats.org/spreadsheetml/2006/main" count="275" uniqueCount="205">
  <si>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</si>
  <si>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</si>
  <si>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</si>
  <si>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</si>
  <si>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</si>
  <si>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</si>
  <si>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</si>
  <si>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</si>
  <si>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</si>
  <si>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</si>
  <si>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</si>
  <si>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</si>
  <si>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</si>
  <si>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</si>
  <si>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</si>
  <si>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</si>
  <si>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</si>
  <si>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</si>
  <si>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</si>
  <si>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</si>
  <si>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</si>
  <si>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</si>
  <si>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</si>
  <si>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</si>
  <si>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</si>
  <si>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</si>
  <si>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</si>
  <si>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</si>
  <si>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</si>
  <si>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</si>
  <si>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</si>
  <si>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</si>
  <si>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</si>
  <si>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</si>
  <si>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</si>
  <si>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</si>
  <si>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</si>
  <si>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</si>
  <si>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</si>
  <si>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</si>
  <si>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</si>
  <si>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</si>
  <si>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</si>
  <si>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</si>
  <si>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</si>
  <si>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</si>
  <si>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</si>
  <si>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</si>
  <si>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</si>
  <si>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</si>
  <si>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</si>
  <si>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</si>
  <si>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</si>
  <si>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</si>
  <si>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</si>
  <si>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</si>
  <si>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</si>
  <si>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</si>
  <si>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</si>
  <si>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</si>
  <si>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</si>
  <si>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</si>
  <si>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</si>
  <si>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</si>
  <si>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</si>
  <si>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</si>
  <si>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</si>
  <si>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</si>
  <si>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</si>
  <si>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</si>
  <si>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</si>
  <si>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</si>
  <si>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</si>
  <si>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</si>
  <si>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</si>
  <si>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</si>
  <si>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</si>
  <si>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</si>
  <si>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</si>
  <si>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</si>
  <si>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</si>
  <si>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</si>
  <si>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</si>
  <si>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</si>
  <si>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</si>
  <si>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</si>
  <si>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</si>
  <si>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</si>
  <si>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</si>
  <si>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</si>
  <si>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</si>
  <si>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</si>
  <si>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</si>
  <si>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</si>
  <si>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</si>
  <si>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</si>
  <si>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</si>
  <si>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</si>
  <si>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</si>
  <si>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</si>
  <si>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</si>
  <si>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</si>
  <si>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</si>
  <si>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</si>
  <si>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</si>
  <si>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</si>
  <si>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</si>
  <si>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</si>
  <si>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</si>
  <si>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</si>
  <si>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</si>
  <si>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</si>
  <si>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</si>
  <si>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</si>
  <si>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</si>
  <si>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</si>
  <si>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</si>
  <si>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</si>
  <si>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</si>
  <si>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</si>
  <si>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</si>
  <si>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</si>
  <si>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</si>
  <si>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</si>
  <si>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</si>
  <si>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</si>
  <si>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</si>
  <si>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</si>
  <si>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</si>
  <si>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</si>
  <si>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</si>
  <si>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</si>
  <si>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</si>
  <si>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</si>
  <si>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</si>
  <si>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</si>
  <si>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</si>
  <si>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</si>
  <si>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</si>
  <si>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</si>
  <si>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</si>
  <si>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</si>
  <si>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</si>
  <si>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</si>
  <si>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</si>
  <si>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</si>
  <si>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</si>
  <si>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</si>
  <si>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</si>
  <si>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</si>
  <si>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</si>
  <si>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</si>
  <si>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</si>
  <si>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</si>
  <si>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</si>
  <si>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</si>
  <si>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</si>
  <si>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</si>
  <si>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</si>
  <si>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</si>
  <si>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</si>
  <si>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</si>
  <si>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</si>
  <si>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</si>
  <si>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</si>
  <si>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</si>
  <si>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</si>
  <si>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</si>
  <si>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</si>
  <si>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</si>
  <si>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</si>
  <si>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</si>
  <si>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</si>
  <si>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</si>
  <si>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</si>
  <si>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</si>
  <si>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</si>
  <si>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</si>
  <si>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</si>
  <si>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</si>
  <si>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</si>
  <si>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</si>
  <si>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</si>
  <si>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</si>
  <si>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</si>
  <si>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</si>
  <si>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</si>
  <si>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</si>
  <si>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</si>
  <si>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</si>
  <si>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</si>
  <si>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</si>
  <si>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</si>
  <si>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</si>
  <si>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</si>
  <si>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</si>
  <si>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</si>
  <si>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</si>
  <si>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</si>
  <si>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</si>
  <si>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</si>
  <si>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Смілянський міськрайонний суд Черкаської області</t>
  </si>
  <si>
    <t>20700.м. Сміла.вул. Пилипа Орлика 15</t>
  </si>
  <si>
    <t>Доручення судів України / іноземних судів</t>
  </si>
  <si>
    <t xml:space="preserve">Розглянуто справ судом присяжних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</si>
</sst>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110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200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99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111</v>
      </c>
    </row>
    <row r="14" spans="1:7" ht="37.5" customHeight="1">
      <c r="A14" s="34"/>
      <c r="B14" s="121" t="s">
        <v>116</v>
      </c>
      <c r="C14" s="122"/>
      <c r="D14" s="123"/>
      <c r="E14" s="66" t="s">
        <v>112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113</v>
      </c>
      <c r="F17" s="141" t="s">
        <v>160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161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201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202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&amp;L3618F19F&amp;C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186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114</v>
      </c>
      <c r="F2" s="176"/>
      <c r="G2" s="176"/>
      <c r="H2" s="176" t="s">
        <v>101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147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146</v>
      </c>
      <c r="G4" s="73" t="s">
        <v>145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428</v>
      </c>
      <c r="F6" s="105">
        <v>62</v>
      </c>
      <c r="G6" s="105">
        <v>4</v>
      </c>
      <c r="H6" s="105">
        <v>51</v>
      </c>
      <c r="I6" s="105" t="s">
        <v>199</v>
      </c>
      <c r="J6" s="105">
        <v>377</v>
      </c>
      <c r="K6" s="84">
        <v>195</v>
      </c>
      <c r="L6" s="91">
        <f aca="true" t="shared" si="0" ref="L6:L46">E6-F6</f>
        <v>366</v>
      </c>
    </row>
    <row r="7" spans="1:12" s="4" customFormat="1" ht="24.75" customHeight="1">
      <c r="A7" s="159"/>
      <c r="B7" s="156" t="s">
        <v>118</v>
      </c>
      <c r="C7" s="157"/>
      <c r="D7" s="39">
        <v>2</v>
      </c>
      <c r="E7" s="105">
        <v>236</v>
      </c>
      <c r="F7" s="105">
        <v>227</v>
      </c>
      <c r="G7" s="105">
        <v>2</v>
      </c>
      <c r="H7" s="105">
        <v>205</v>
      </c>
      <c r="I7" s="105">
        <v>154</v>
      </c>
      <c r="J7" s="105">
        <v>31</v>
      </c>
      <c r="K7" s="84"/>
      <c r="L7" s="91">
        <f t="shared" si="0"/>
        <v>9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1</v>
      </c>
      <c r="F8" s="105">
        <v>1</v>
      </c>
      <c r="G8" s="105"/>
      <c r="H8" s="105"/>
      <c r="I8" s="105"/>
      <c r="J8" s="105">
        <v>1</v>
      </c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22</v>
      </c>
      <c r="F9" s="105">
        <v>21</v>
      </c>
      <c r="G9" s="105"/>
      <c r="H9" s="85">
        <v>15</v>
      </c>
      <c r="I9" s="105">
        <v>11</v>
      </c>
      <c r="J9" s="105">
        <v>7</v>
      </c>
      <c r="K9" s="84"/>
      <c r="L9" s="91">
        <f t="shared" si="0"/>
        <v>1</v>
      </c>
    </row>
    <row r="10" spans="1:12" s="4" customFormat="1" ht="27" customHeight="1">
      <c r="A10" s="159"/>
      <c r="B10" s="156" t="s">
        <v>166</v>
      </c>
      <c r="C10" s="157"/>
      <c r="D10" s="39">
        <v>5</v>
      </c>
      <c r="E10" s="105">
        <v>3</v>
      </c>
      <c r="F10" s="105">
        <v>1</v>
      </c>
      <c r="G10" s="105">
        <v>1</v>
      </c>
      <c r="H10" s="105"/>
      <c r="I10" s="105"/>
      <c r="J10" s="105">
        <v>3</v>
      </c>
      <c r="K10" s="84"/>
      <c r="L10" s="91">
        <f t="shared" si="0"/>
        <v>2</v>
      </c>
    </row>
    <row r="11" spans="1:12" s="4" customFormat="1" ht="27" customHeight="1">
      <c r="A11" s="159"/>
      <c r="B11" s="156" t="s">
        <v>119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185</v>
      </c>
      <c r="C12" s="157"/>
      <c r="D12" s="39">
        <v>7</v>
      </c>
      <c r="E12" s="105">
        <v>13</v>
      </c>
      <c r="F12" s="105">
        <v>13</v>
      </c>
      <c r="G12" s="105"/>
      <c r="H12" s="105">
        <v>12</v>
      </c>
      <c r="I12" s="105">
        <v>11</v>
      </c>
      <c r="J12" s="105">
        <v>1</v>
      </c>
      <c r="K12" s="84"/>
      <c r="L12" s="91">
        <f t="shared" si="0"/>
        <v>0</v>
      </c>
    </row>
    <row r="13" spans="1:12" s="4" customFormat="1" ht="15" customHeight="1">
      <c r="A13" s="159"/>
      <c r="B13" s="156" t="s">
        <v>117</v>
      </c>
      <c r="C13" s="157"/>
      <c r="D13" s="39">
        <v>8</v>
      </c>
      <c r="E13" s="105">
        <v>4</v>
      </c>
      <c r="F13" s="105"/>
      <c r="G13" s="105"/>
      <c r="H13" s="105"/>
      <c r="I13" s="105"/>
      <c r="J13" s="105">
        <v>4</v>
      </c>
      <c r="K13" s="84">
        <v>3</v>
      </c>
      <c r="L13" s="91">
        <f t="shared" si="0"/>
        <v>4</v>
      </c>
    </row>
    <row r="14" spans="1:12" s="4" customFormat="1" ht="26.25" customHeight="1">
      <c r="A14" s="159"/>
      <c r="B14" s="149" t="s">
        <v>187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196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707</v>
      </c>
      <c r="F16" s="86">
        <f t="shared" si="1"/>
        <v>325</v>
      </c>
      <c r="G16" s="86">
        <f t="shared" si="1"/>
        <v>7</v>
      </c>
      <c r="H16" s="86">
        <f t="shared" si="1"/>
        <v>283</v>
      </c>
      <c r="I16" s="86">
        <f t="shared" si="1"/>
        <v>176</v>
      </c>
      <c r="J16" s="86">
        <f t="shared" si="1"/>
        <v>424</v>
      </c>
      <c r="K16" s="86">
        <f t="shared" si="1"/>
        <v>198</v>
      </c>
      <c r="L16" s="91">
        <f t="shared" si="0"/>
        <v>382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11</v>
      </c>
      <c r="F17" s="84">
        <v>10</v>
      </c>
      <c r="G17" s="84"/>
      <c r="H17" s="84">
        <v>10</v>
      </c>
      <c r="I17" s="84">
        <v>5</v>
      </c>
      <c r="J17" s="84">
        <v>1</v>
      </c>
      <c r="K17" s="84"/>
      <c r="L17" s="91">
        <f t="shared" si="0"/>
        <v>1</v>
      </c>
    </row>
    <row r="18" spans="1:12" ht="13.5" customHeight="1">
      <c r="A18" s="159"/>
      <c r="B18" s="96"/>
      <c r="C18" s="97" t="s">
        <v>163</v>
      </c>
      <c r="D18" s="39">
        <v>13</v>
      </c>
      <c r="E18" s="84">
        <v>8</v>
      </c>
      <c r="F18" s="84">
        <v>5</v>
      </c>
      <c r="G18" s="84"/>
      <c r="H18" s="84">
        <v>3</v>
      </c>
      <c r="I18" s="84">
        <v>3</v>
      </c>
      <c r="J18" s="84">
        <v>5</v>
      </c>
      <c r="K18" s="84">
        <v>1</v>
      </c>
      <c r="L18" s="91">
        <f t="shared" si="0"/>
        <v>3</v>
      </c>
    </row>
    <row r="19" spans="1:12" ht="26.25" customHeight="1">
      <c r="A19" s="159"/>
      <c r="B19" s="151" t="s">
        <v>121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166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188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122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14</v>
      </c>
      <c r="F25" s="94">
        <v>11</v>
      </c>
      <c r="G25" s="94"/>
      <c r="H25" s="94">
        <v>8</v>
      </c>
      <c r="I25" s="94">
        <v>3</v>
      </c>
      <c r="J25" s="94">
        <v>6</v>
      </c>
      <c r="K25" s="94">
        <v>1</v>
      </c>
      <c r="L25" s="91">
        <f t="shared" si="0"/>
        <v>3</v>
      </c>
    </row>
    <row r="26" spans="1:12" ht="18" customHeight="1">
      <c r="A26" s="168" t="s">
        <v>106</v>
      </c>
      <c r="B26" s="151" t="s">
        <v>120</v>
      </c>
      <c r="C26" s="152"/>
      <c r="D26" s="39">
        <v>21</v>
      </c>
      <c r="E26" s="84">
        <v>153</v>
      </c>
      <c r="F26" s="84">
        <v>126</v>
      </c>
      <c r="G26" s="84"/>
      <c r="H26" s="84">
        <v>98</v>
      </c>
      <c r="I26" s="84">
        <v>75</v>
      </c>
      <c r="J26" s="84">
        <v>55</v>
      </c>
      <c r="K26" s="84"/>
      <c r="L26" s="91">
        <f t="shared" si="0"/>
        <v>27</v>
      </c>
    </row>
    <row r="27" spans="1:12" ht="22.5" customHeight="1">
      <c r="A27" s="168"/>
      <c r="B27" s="151" t="s">
        <v>121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421</v>
      </c>
      <c r="F28" s="84">
        <v>333</v>
      </c>
      <c r="G28" s="84"/>
      <c r="H28" s="84">
        <v>331</v>
      </c>
      <c r="I28" s="84">
        <v>319</v>
      </c>
      <c r="J28" s="84">
        <v>90</v>
      </c>
      <c r="K28" s="84"/>
      <c r="L28" s="91">
        <f t="shared" si="0"/>
        <v>88</v>
      </c>
    </row>
    <row r="29" spans="1:12" ht="14.25" customHeight="1">
      <c r="A29" s="168"/>
      <c r="B29" s="95"/>
      <c r="C29" s="97" t="s">
        <v>164</v>
      </c>
      <c r="D29" s="39">
        <v>24</v>
      </c>
      <c r="E29" s="84">
        <v>727</v>
      </c>
      <c r="F29" s="84">
        <v>327</v>
      </c>
      <c r="G29" s="84">
        <v>7</v>
      </c>
      <c r="H29" s="84">
        <v>363</v>
      </c>
      <c r="I29" s="84">
        <v>279</v>
      </c>
      <c r="J29" s="84">
        <v>364</v>
      </c>
      <c r="K29" s="84">
        <v>49</v>
      </c>
      <c r="L29" s="91">
        <f t="shared" si="0"/>
        <v>400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37</v>
      </c>
      <c r="F30" s="84">
        <v>36</v>
      </c>
      <c r="G30" s="84"/>
      <c r="H30" s="84">
        <v>37</v>
      </c>
      <c r="I30" s="84">
        <v>35</v>
      </c>
      <c r="J30" s="84"/>
      <c r="K30" s="84"/>
      <c r="L30" s="91">
        <f t="shared" si="0"/>
        <v>1</v>
      </c>
    </row>
    <row r="31" spans="1:12" ht="18" customHeight="1">
      <c r="A31" s="168"/>
      <c r="B31" s="95"/>
      <c r="C31" s="97" t="s">
        <v>165</v>
      </c>
      <c r="D31" s="39">
        <v>26</v>
      </c>
      <c r="E31" s="84">
        <v>51</v>
      </c>
      <c r="F31" s="84">
        <v>35</v>
      </c>
      <c r="G31" s="84"/>
      <c r="H31" s="84">
        <v>38</v>
      </c>
      <c r="I31" s="84">
        <v>33</v>
      </c>
      <c r="J31" s="84">
        <v>13</v>
      </c>
      <c r="K31" s="84"/>
      <c r="L31" s="91">
        <f t="shared" si="0"/>
        <v>16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14</v>
      </c>
      <c r="F32" s="84">
        <v>11</v>
      </c>
      <c r="G32" s="84"/>
      <c r="H32" s="84">
        <v>12</v>
      </c>
      <c r="I32" s="84">
        <v>7</v>
      </c>
      <c r="J32" s="84">
        <v>2</v>
      </c>
      <c r="K32" s="84"/>
      <c r="L32" s="91">
        <f t="shared" si="0"/>
        <v>3</v>
      </c>
    </row>
    <row r="33" spans="1:12" ht="26.25" customHeight="1">
      <c r="A33" s="168"/>
      <c r="B33" s="151" t="s">
        <v>167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188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124</v>
      </c>
      <c r="C36" s="162"/>
      <c r="D36" s="39">
        <v>31</v>
      </c>
      <c r="E36" s="84">
        <v>5</v>
      </c>
      <c r="F36" s="84">
        <v>2</v>
      </c>
      <c r="G36" s="84"/>
      <c r="H36" s="84">
        <v>3</v>
      </c>
      <c r="I36" s="84">
        <v>1</v>
      </c>
      <c r="J36" s="84">
        <v>2</v>
      </c>
      <c r="K36" s="84"/>
      <c r="L36" s="91">
        <f t="shared" si="0"/>
        <v>3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27</v>
      </c>
      <c r="F37" s="84">
        <v>18</v>
      </c>
      <c r="G37" s="84"/>
      <c r="H37" s="84">
        <v>23</v>
      </c>
      <c r="I37" s="84">
        <v>12</v>
      </c>
      <c r="J37" s="84">
        <v>4</v>
      </c>
      <c r="K37" s="84">
        <v>1</v>
      </c>
      <c r="L37" s="91">
        <f t="shared" si="0"/>
        <v>9</v>
      </c>
    </row>
    <row r="38" spans="1:12" ht="40.5" customHeight="1">
      <c r="A38" s="168"/>
      <c r="B38" s="151" t="s">
        <v>134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203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1081</v>
      </c>
      <c r="F40" s="94">
        <v>619</v>
      </c>
      <c r="G40" s="94">
        <v>7</v>
      </c>
      <c r="H40" s="94">
        <v>551</v>
      </c>
      <c r="I40" s="94">
        <v>407</v>
      </c>
      <c r="J40" s="94">
        <v>530</v>
      </c>
      <c r="K40" s="94">
        <v>50</v>
      </c>
      <c r="L40" s="91">
        <f t="shared" si="0"/>
        <v>462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436</v>
      </c>
      <c r="F41" s="84">
        <v>376</v>
      </c>
      <c r="G41" s="84"/>
      <c r="H41" s="84">
        <v>324</v>
      </c>
      <c r="I41" s="84" t="s">
        <v>199</v>
      </c>
      <c r="J41" s="84">
        <v>112</v>
      </c>
      <c r="K41" s="84">
        <v>1</v>
      </c>
      <c r="L41" s="91">
        <f t="shared" si="0"/>
        <v>60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8</v>
      </c>
      <c r="F42" s="84">
        <v>4</v>
      </c>
      <c r="G42" s="84"/>
      <c r="H42" s="84">
        <v>6</v>
      </c>
      <c r="I42" s="84" t="s">
        <v>199</v>
      </c>
      <c r="J42" s="84">
        <v>2</v>
      </c>
      <c r="K42" s="84">
        <v>1</v>
      </c>
      <c r="L42" s="91">
        <f t="shared" si="0"/>
        <v>4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188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440</v>
      </c>
      <c r="F45" s="84">
        <f>F41+F43+F44</f>
        <v>380</v>
      </c>
      <c r="G45" s="84">
        <f>G41+G43+G44</f>
        <v>0</v>
      </c>
      <c r="H45" s="84">
        <f>H41+H43+H44</f>
        <v>328</v>
      </c>
      <c r="I45" s="84">
        <f>I43+I44</f>
        <v>3</v>
      </c>
      <c r="J45" s="84">
        <f>J41+J43+J44</f>
        <v>112</v>
      </c>
      <c r="K45" s="84">
        <f>K41+K43+K44</f>
        <v>1</v>
      </c>
      <c r="L45" s="91">
        <f t="shared" si="0"/>
        <v>60</v>
      </c>
    </row>
    <row r="46" spans="1:12" ht="15.75">
      <c r="A46" s="165" t="s">
        <v>189</v>
      </c>
      <c r="B46" s="165"/>
      <c r="C46" s="165"/>
      <c r="D46" s="39">
        <v>41</v>
      </c>
      <c r="E46" s="84">
        <f aca="true" t="shared" si="2" ref="E46:K46">E16+E25+E40+E45</f>
        <v>2242</v>
      </c>
      <c r="F46" s="84">
        <f t="shared" si="2"/>
        <v>1335</v>
      </c>
      <c r="G46" s="84">
        <f t="shared" si="2"/>
        <v>14</v>
      </c>
      <c r="H46" s="84">
        <f t="shared" si="2"/>
        <v>1170</v>
      </c>
      <c r="I46" s="84">
        <f t="shared" si="2"/>
        <v>589</v>
      </c>
      <c r="J46" s="84">
        <f t="shared" si="2"/>
        <v>1072</v>
      </c>
      <c r="K46" s="84">
        <f t="shared" si="2"/>
        <v>250</v>
      </c>
      <c r="L46" s="91">
        <f t="shared" si="0"/>
        <v>907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&amp;L3618F19F&amp;C&amp;R2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132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190</v>
      </c>
      <c r="C3" s="223"/>
      <c r="D3" s="223"/>
      <c r="E3" s="223"/>
      <c r="F3" s="69">
        <v>1</v>
      </c>
      <c r="G3" s="84">
        <v>27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24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354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5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31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57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80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118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22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26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10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106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14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9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30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2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350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190</v>
      </c>
      <c r="C28" s="183"/>
      <c r="D28" s="183"/>
      <c r="E28" s="184"/>
      <c r="F28" s="69">
        <v>26</v>
      </c>
      <c r="G28" s="86">
        <v>1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>
        <v>1</v>
      </c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125</v>
      </c>
      <c r="C39" s="204" t="s">
        <v>126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127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128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129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168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190</v>
      </c>
      <c r="C44" s="183"/>
      <c r="D44" s="183"/>
      <c r="E44" s="184"/>
      <c r="F44" s="69">
        <v>42</v>
      </c>
      <c r="G44" s="94">
        <v>31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126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41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4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37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22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26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9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125</v>
      </c>
      <c r="C55" s="235" t="s">
        <v>126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127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128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129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168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&amp;L3618F19F&amp;C&amp;R3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133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136</v>
      </c>
      <c r="C3" s="183"/>
      <c r="D3" s="183"/>
      <c r="E3" s="183"/>
      <c r="F3" s="183"/>
      <c r="G3" s="184"/>
      <c r="H3" s="10">
        <v>1</v>
      </c>
      <c r="I3" s="86">
        <v>51</v>
      </c>
    </row>
    <row r="4" spans="1:9" ht="14.25" customHeight="1">
      <c r="A4" s="308"/>
      <c r="B4" s="318" t="s">
        <v>1</v>
      </c>
      <c r="C4" s="315" t="s">
        <v>130</v>
      </c>
      <c r="D4" s="316"/>
      <c r="E4" s="316"/>
      <c r="F4" s="316"/>
      <c r="G4" s="317"/>
      <c r="H4" s="10">
        <v>2</v>
      </c>
      <c r="I4" s="86">
        <v>36</v>
      </c>
    </row>
    <row r="5" spans="1:9" ht="14.25" customHeight="1">
      <c r="A5" s="308"/>
      <c r="B5" s="319"/>
      <c r="C5" s="321" t="s">
        <v>131</v>
      </c>
      <c r="D5" s="322"/>
      <c r="E5" s="322"/>
      <c r="F5" s="322"/>
      <c r="G5" s="323"/>
      <c r="H5" s="10">
        <v>3</v>
      </c>
      <c r="I5" s="86">
        <v>5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9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135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162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148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156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137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138</v>
      </c>
      <c r="C19" s="239"/>
      <c r="D19" s="239"/>
      <c r="E19" s="239"/>
      <c r="F19" s="239"/>
      <c r="G19" s="240"/>
      <c r="H19" s="10">
        <v>17</v>
      </c>
      <c r="I19" s="86">
        <v>4</v>
      </c>
    </row>
    <row r="20" spans="1:9" ht="15" customHeight="1">
      <c r="A20" s="308"/>
      <c r="B20" s="238" t="s">
        <v>139</v>
      </c>
      <c r="C20" s="239"/>
      <c r="D20" s="239"/>
      <c r="E20" s="239"/>
      <c r="F20" s="239"/>
      <c r="G20" s="240"/>
      <c r="H20" s="10">
        <v>18</v>
      </c>
      <c r="I20" s="86">
        <v>170</v>
      </c>
    </row>
    <row r="21" spans="1:9" ht="15" customHeight="1">
      <c r="A21" s="308"/>
      <c r="B21" s="238" t="s">
        <v>140</v>
      </c>
      <c r="C21" s="239"/>
      <c r="D21" s="239"/>
      <c r="E21" s="239"/>
      <c r="F21" s="239"/>
      <c r="G21" s="240"/>
      <c r="H21" s="10">
        <v>19</v>
      </c>
      <c r="I21" s="86">
        <v>6</v>
      </c>
    </row>
    <row r="22" spans="1:9" ht="15" customHeight="1">
      <c r="A22" s="308"/>
      <c r="B22" s="238" t="s">
        <v>141</v>
      </c>
      <c r="C22" s="239"/>
      <c r="D22" s="239"/>
      <c r="E22" s="239"/>
      <c r="F22" s="239"/>
      <c r="G22" s="240"/>
      <c r="H22" s="10">
        <v>20</v>
      </c>
      <c r="I22" s="86">
        <v>4</v>
      </c>
    </row>
    <row r="23" spans="1:9" ht="15" customHeight="1">
      <c r="A23" s="308"/>
      <c r="B23" s="238" t="s">
        <v>204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158</v>
      </c>
      <c r="C24" s="221"/>
      <c r="D24" s="221"/>
      <c r="E24" s="221"/>
      <c r="F24" s="221"/>
      <c r="G24" s="222"/>
      <c r="H24" s="10">
        <v>22</v>
      </c>
      <c r="I24" s="86">
        <v>3</v>
      </c>
    </row>
    <row r="25" spans="1:9" ht="16.5" customHeight="1">
      <c r="A25" s="308" t="s">
        <v>58</v>
      </c>
      <c r="B25" s="307" t="s">
        <v>143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191</v>
      </c>
      <c r="E27" s="310"/>
      <c r="F27" s="310"/>
      <c r="G27" s="311"/>
      <c r="H27" s="10">
        <v>25</v>
      </c>
      <c r="I27" s="86">
        <v>3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14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109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103</v>
      </c>
      <c r="C31" s="268"/>
      <c r="D31" s="269" t="s">
        <v>104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105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142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138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139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9" ht="27" customHeight="1">
      <c r="A36" s="308"/>
      <c r="B36" s="220" t="s">
        <v>157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106</v>
      </c>
      <c r="B37" s="287" t="s">
        <v>192</v>
      </c>
      <c r="C37" s="288"/>
      <c r="D37" s="293" t="s">
        <v>193</v>
      </c>
      <c r="E37" s="293"/>
      <c r="F37" s="293"/>
      <c r="G37" s="293"/>
      <c r="H37" s="10">
        <v>35</v>
      </c>
      <c r="I37" s="94">
        <v>147</v>
      </c>
      <c r="J37" s="114"/>
    </row>
    <row r="38" spans="1:9" ht="12.75" customHeight="1">
      <c r="A38" s="245"/>
      <c r="B38" s="289"/>
      <c r="C38" s="290"/>
      <c r="D38" s="293" t="s">
        <v>194</v>
      </c>
      <c r="E38" s="293"/>
      <c r="F38" s="293"/>
      <c r="G38" s="293"/>
      <c r="H38" s="10">
        <v>36</v>
      </c>
      <c r="I38" s="94">
        <v>206</v>
      </c>
    </row>
    <row r="39" spans="1:9" ht="15" customHeight="1">
      <c r="A39" s="245"/>
      <c r="B39" s="291"/>
      <c r="C39" s="292"/>
      <c r="D39" s="294" t="s">
        <v>195</v>
      </c>
      <c r="E39" s="294"/>
      <c r="F39" s="294"/>
      <c r="G39" s="294"/>
      <c r="H39" s="10">
        <v>37</v>
      </c>
      <c r="I39" s="94">
        <v>188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592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489</v>
      </c>
    </row>
    <row r="42" spans="1:9" ht="15" customHeight="1">
      <c r="A42" s="245"/>
      <c r="B42" s="268"/>
      <c r="C42" s="268"/>
      <c r="D42" s="272" t="s">
        <v>115</v>
      </c>
      <c r="E42" s="273"/>
      <c r="F42" s="273"/>
      <c r="G42" s="274"/>
      <c r="H42" s="10">
        <v>40</v>
      </c>
      <c r="I42" s="84"/>
    </row>
    <row r="43" spans="1:9" ht="15" customHeight="1">
      <c r="A43" s="245"/>
      <c r="B43" s="268" t="s">
        <v>103</v>
      </c>
      <c r="C43" s="268"/>
      <c r="D43" s="269" t="s">
        <v>104</v>
      </c>
      <c r="E43" s="270"/>
      <c r="F43" s="270"/>
      <c r="G43" s="271"/>
      <c r="H43" s="10">
        <v>41</v>
      </c>
      <c r="I43" s="84">
        <v>39510986</v>
      </c>
    </row>
    <row r="44" spans="1:9" ht="15" customHeight="1">
      <c r="A44" s="245"/>
      <c r="B44" s="268"/>
      <c r="C44" s="268"/>
      <c r="D44" s="269" t="s">
        <v>105</v>
      </c>
      <c r="E44" s="270"/>
      <c r="F44" s="270"/>
      <c r="G44" s="271"/>
      <c r="H44" s="10">
        <v>42</v>
      </c>
      <c r="I44" s="84">
        <v>3107558</v>
      </c>
    </row>
    <row r="45" spans="1:9" ht="15" customHeight="1">
      <c r="A45" s="245"/>
      <c r="B45" s="247" t="s">
        <v>142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149</v>
      </c>
      <c r="C46" s="183"/>
      <c r="D46" s="183"/>
      <c r="E46" s="183"/>
      <c r="F46" s="183"/>
      <c r="G46" s="184"/>
      <c r="H46" s="10">
        <v>44</v>
      </c>
      <c r="I46" s="84">
        <v>14</v>
      </c>
    </row>
    <row r="47" spans="1:9" ht="15" customHeight="1">
      <c r="A47" s="245"/>
      <c r="B47" s="238" t="s">
        <v>138</v>
      </c>
      <c r="C47" s="239"/>
      <c r="D47" s="239"/>
      <c r="E47" s="239"/>
      <c r="F47" s="239"/>
      <c r="G47" s="240"/>
      <c r="H47" s="10">
        <v>45</v>
      </c>
      <c r="I47" s="84">
        <v>1</v>
      </c>
    </row>
    <row r="48" spans="1:9" ht="15" customHeight="1">
      <c r="A48" s="245"/>
      <c r="B48" s="238" t="s">
        <v>139</v>
      </c>
      <c r="C48" s="239"/>
      <c r="D48" s="239"/>
      <c r="E48" s="239"/>
      <c r="F48" s="239"/>
      <c r="G48" s="240"/>
      <c r="H48" s="10">
        <v>46</v>
      </c>
      <c r="I48" s="84">
        <v>68</v>
      </c>
    </row>
    <row r="49" spans="1:9" ht="24.75" customHeight="1">
      <c r="A49" s="246"/>
      <c r="B49" s="220" t="s">
        <v>157</v>
      </c>
      <c r="C49" s="221"/>
      <c r="D49" s="221"/>
      <c r="E49" s="221"/>
      <c r="F49" s="221"/>
      <c r="G49" s="222"/>
      <c r="H49" s="10">
        <v>47</v>
      </c>
      <c r="I49" s="84">
        <v>13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175</v>
      </c>
      <c r="B51" s="299"/>
      <c r="C51" s="299"/>
      <c r="D51" s="299"/>
      <c r="E51" s="299"/>
      <c r="F51" s="299"/>
      <c r="G51" s="300"/>
      <c r="H51" s="113">
        <v>48</v>
      </c>
      <c r="I51" s="87">
        <v>12</v>
      </c>
    </row>
    <row r="52" spans="1:9" ht="14.25" customHeight="1">
      <c r="A52" s="275" t="s">
        <v>176</v>
      </c>
      <c r="B52" s="276"/>
      <c r="C52" s="276"/>
      <c r="D52" s="276"/>
      <c r="E52" s="276"/>
      <c r="F52" s="276"/>
      <c r="G52" s="277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177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159</v>
      </c>
      <c r="B55" s="282"/>
      <c r="C55" s="282"/>
      <c r="D55" s="283"/>
      <c r="E55" s="278" t="s">
        <v>155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150</v>
      </c>
      <c r="F56" s="75" t="s">
        <v>151</v>
      </c>
      <c r="G56" s="75" t="s">
        <v>152</v>
      </c>
      <c r="H56" s="75" t="s">
        <v>154</v>
      </c>
      <c r="I56" s="76" t="s">
        <v>153</v>
      </c>
    </row>
    <row r="57" spans="1:9" ht="13.5" customHeight="1">
      <c r="A57" s="295" t="s">
        <v>179</v>
      </c>
      <c r="B57" s="296"/>
      <c r="C57" s="296"/>
      <c r="D57" s="297"/>
      <c r="E57" s="115">
        <f>E58+E61+E62+E63</f>
        <v>923</v>
      </c>
      <c r="F57" s="115">
        <f>F58+F61+F62+F63</f>
        <v>209</v>
      </c>
      <c r="G57" s="115">
        <f>G58+G61+G62+G63</f>
        <v>25</v>
      </c>
      <c r="H57" s="115">
        <f>H58+H61+H62+H63</f>
        <v>9</v>
      </c>
      <c r="I57" s="115">
        <f>I58+I61+I62+I63</f>
        <v>4</v>
      </c>
    </row>
    <row r="58" spans="1:9" ht="13.5" customHeight="1">
      <c r="A58" s="195" t="s">
        <v>97</v>
      </c>
      <c r="B58" s="195"/>
      <c r="C58" s="195"/>
      <c r="D58" s="195"/>
      <c r="E58" s="94">
        <v>246</v>
      </c>
      <c r="F58" s="94">
        <v>23</v>
      </c>
      <c r="G58" s="94">
        <v>10</v>
      </c>
      <c r="H58" s="94">
        <v>3</v>
      </c>
      <c r="I58" s="94">
        <v>1</v>
      </c>
    </row>
    <row r="59" spans="1:9" ht="13.5" customHeight="1">
      <c r="A59" s="241" t="s">
        <v>197</v>
      </c>
      <c r="B59" s="242"/>
      <c r="C59" s="242"/>
      <c r="D59" s="243"/>
      <c r="E59" s="86">
        <v>18</v>
      </c>
      <c r="F59" s="86">
        <v>19</v>
      </c>
      <c r="G59" s="86">
        <v>10</v>
      </c>
      <c r="H59" s="86">
        <v>3</v>
      </c>
      <c r="I59" s="86">
        <v>1</v>
      </c>
    </row>
    <row r="60" spans="1:9" ht="13.5" customHeight="1">
      <c r="A60" s="241" t="s">
        <v>198</v>
      </c>
      <c r="B60" s="242"/>
      <c r="C60" s="242"/>
      <c r="D60" s="243"/>
      <c r="E60" s="86">
        <v>201</v>
      </c>
      <c r="F60" s="86">
        <v>4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7</v>
      </c>
      <c r="F61" s="84"/>
      <c r="G61" s="84"/>
      <c r="H61" s="84"/>
      <c r="I61" s="84">
        <v>1</v>
      </c>
    </row>
    <row r="62" spans="1:9" ht="13.5" customHeight="1">
      <c r="A62" s="237" t="s">
        <v>98</v>
      </c>
      <c r="B62" s="237"/>
      <c r="C62" s="237"/>
      <c r="D62" s="237"/>
      <c r="E62" s="84">
        <v>347</v>
      </c>
      <c r="F62" s="84">
        <v>181</v>
      </c>
      <c r="G62" s="84">
        <v>15</v>
      </c>
      <c r="H62" s="84">
        <v>6</v>
      </c>
      <c r="I62" s="84">
        <v>2</v>
      </c>
    </row>
    <row r="63" spans="1:9" ht="13.5" customHeight="1">
      <c r="A63" s="195" t="s">
        <v>102</v>
      </c>
      <c r="B63" s="195"/>
      <c r="C63" s="195"/>
      <c r="D63" s="195"/>
      <c r="E63" s="84">
        <v>323</v>
      </c>
      <c r="F63" s="84">
        <v>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178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144</v>
      </c>
      <c r="B66" s="264"/>
      <c r="C66" s="264"/>
      <c r="D66" s="264"/>
      <c r="E66" s="264"/>
      <c r="F66" s="99" t="s">
        <v>5</v>
      </c>
      <c r="G66" s="100" t="s">
        <v>108</v>
      </c>
      <c r="H66" s="101"/>
      <c r="I66" s="101"/>
    </row>
    <row r="67" spans="1:9" ht="15" customHeight="1">
      <c r="A67" s="265" t="s">
        <v>179</v>
      </c>
      <c r="B67" s="266"/>
      <c r="C67" s="266"/>
      <c r="D67" s="266"/>
      <c r="E67" s="267"/>
      <c r="F67" s="107">
        <v>553</v>
      </c>
      <c r="G67" s="108">
        <v>7067001</v>
      </c>
      <c r="H67" s="101"/>
      <c r="I67" s="101"/>
    </row>
    <row r="68" spans="1:9" ht="12.75" customHeight="1">
      <c r="A68" s="236" t="s">
        <v>180</v>
      </c>
      <c r="B68" s="255" t="s">
        <v>181</v>
      </c>
      <c r="C68" s="256"/>
      <c r="D68" s="256"/>
      <c r="E68" s="257"/>
      <c r="F68" s="109">
        <v>413</v>
      </c>
      <c r="G68" s="88">
        <v>6593706</v>
      </c>
      <c r="H68" s="102"/>
      <c r="I68" s="103"/>
    </row>
    <row r="69" spans="1:9" ht="12.75">
      <c r="A69" s="236"/>
      <c r="B69" s="255" t="s">
        <v>182</v>
      </c>
      <c r="C69" s="256"/>
      <c r="D69" s="256"/>
      <c r="E69" s="257"/>
      <c r="F69" s="109">
        <v>140</v>
      </c>
      <c r="G69" s="88">
        <v>473295</v>
      </c>
      <c r="H69" s="102"/>
      <c r="I69" s="103"/>
    </row>
    <row r="70" spans="1:9" ht="15.75" customHeight="1">
      <c r="A70" s="251" t="s">
        <v>183</v>
      </c>
      <c r="B70" s="258" t="s">
        <v>107</v>
      </c>
      <c r="C70" s="259"/>
      <c r="D70" s="259"/>
      <c r="E70" s="260"/>
      <c r="F70" s="110">
        <v>110</v>
      </c>
      <c r="G70" s="108">
        <v>70702</v>
      </c>
      <c r="H70" s="102"/>
      <c r="I70" s="103"/>
    </row>
    <row r="71" spans="1:9" ht="12.75">
      <c r="A71" s="251"/>
      <c r="B71" s="252" t="s">
        <v>184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&amp;L3618F19F&amp;C&amp;R4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3" sqref="C23:D2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123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169</v>
      </c>
      <c r="B3" s="207"/>
      <c r="C3" s="10">
        <v>1</v>
      </c>
      <c r="D3" s="111">
        <f>IF('розділ 1 '!J46&lt;&gt;0,'розділ 1 '!K46*100/'розділ 1 '!J46,0)</f>
        <v>23.32089552238806</v>
      </c>
    </row>
    <row r="4" spans="1:4" ht="18" customHeight="1">
      <c r="A4" s="326" t="s">
        <v>1</v>
      </c>
      <c r="B4" s="64" t="s">
        <v>170</v>
      </c>
      <c r="C4" s="10">
        <v>2</v>
      </c>
      <c r="D4" s="111">
        <f>IF('розділ 1 '!J16&lt;&gt;0,'розділ 1 '!K16*100/'розділ 1 '!J16,0)</f>
        <v>46.698113207547166</v>
      </c>
    </row>
    <row r="5" spans="1:4" ht="18" customHeight="1">
      <c r="A5" s="327"/>
      <c r="B5" s="64" t="s">
        <v>171</v>
      </c>
      <c r="C5" s="10">
        <v>3</v>
      </c>
      <c r="D5" s="111">
        <f>IF('розділ 1 '!J25&lt;&gt;0,'розділ 1 '!K25*100/'розділ 1 '!J25,0)</f>
        <v>16.666666666666668</v>
      </c>
    </row>
    <row r="6" spans="1:4" ht="18" customHeight="1">
      <c r="A6" s="327"/>
      <c r="B6" s="64" t="s">
        <v>172</v>
      </c>
      <c r="C6" s="10">
        <v>4</v>
      </c>
      <c r="D6" s="111">
        <f>IF('розділ 1 '!J40&lt;&gt;0,'розділ 1 '!K40*100/'розділ 1 '!J40,0)</f>
        <v>9.433962264150944</v>
      </c>
    </row>
    <row r="7" spans="1:4" ht="18" customHeight="1">
      <c r="A7" s="327"/>
      <c r="B7" s="67" t="s">
        <v>173</v>
      </c>
      <c r="C7" s="10">
        <v>5</v>
      </c>
      <c r="D7" s="111">
        <f>IF('розділ 1 '!J45&lt;&gt;0,'розділ 1 '!K45*100/'розділ 1 '!J45,0)</f>
        <v>0.8928571428571429</v>
      </c>
    </row>
    <row r="8" spans="1:4" ht="18" customHeight="1">
      <c r="A8" s="207" t="s">
        <v>174</v>
      </c>
      <c r="B8" s="207"/>
      <c r="C8" s="10">
        <v>6</v>
      </c>
      <c r="D8" s="111">
        <f>IF('розділ 1 '!F46&lt;&gt;0,'розділ 1 '!H46*100/'розділ 1 '!F46,0)</f>
        <v>87.64044943820225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234</v>
      </c>
    </row>
    <row r="10" spans="1:4" ht="25.5" customHeight="1">
      <c r="A10" s="207" t="s">
        <v>100</v>
      </c>
      <c r="B10" s="207"/>
      <c r="C10" s="10">
        <v>8</v>
      </c>
      <c r="D10" s="88">
        <f>IF('розділ 3'!I52&lt;&gt;0,'розділ 1 '!E46/'розділ 3'!I52,0)</f>
        <v>448.4</v>
      </c>
    </row>
    <row r="11" spans="1:4" ht="16.5" customHeight="1">
      <c r="A11" s="217" t="s">
        <v>62</v>
      </c>
      <c r="B11" s="219"/>
      <c r="C11" s="10">
        <v>9</v>
      </c>
      <c r="D11" s="84">
        <v>71</v>
      </c>
    </row>
    <row r="12" spans="1:4" ht="16.5" customHeight="1">
      <c r="A12" s="237" t="s">
        <v>97</v>
      </c>
      <c r="B12" s="237"/>
      <c r="C12" s="10">
        <v>10</v>
      </c>
      <c r="D12" s="84">
        <v>56</v>
      </c>
    </row>
    <row r="13" spans="1:4" ht="16.5" customHeight="1">
      <c r="A13" s="241" t="s">
        <v>197</v>
      </c>
      <c r="B13" s="243"/>
      <c r="C13" s="10">
        <v>11</v>
      </c>
      <c r="D13" s="94">
        <v>268</v>
      </c>
    </row>
    <row r="14" spans="1:4" ht="16.5" customHeight="1">
      <c r="A14" s="241" t="s">
        <v>198</v>
      </c>
      <c r="B14" s="243"/>
      <c r="C14" s="10">
        <v>12</v>
      </c>
      <c r="D14" s="94">
        <v>9</v>
      </c>
    </row>
    <row r="15" spans="1:4" ht="16.5" customHeight="1">
      <c r="A15" s="237" t="s">
        <v>30</v>
      </c>
      <c r="B15" s="237"/>
      <c r="C15" s="10">
        <v>13</v>
      </c>
      <c r="D15" s="84">
        <v>186</v>
      </c>
    </row>
    <row r="16" spans="1:4" ht="16.5" customHeight="1">
      <c r="A16" s="237" t="s">
        <v>98</v>
      </c>
      <c r="B16" s="237"/>
      <c r="C16" s="10">
        <v>14</v>
      </c>
      <c r="D16" s="84">
        <v>102</v>
      </c>
    </row>
    <row r="17" spans="1:5" ht="16.5" customHeight="1">
      <c r="A17" s="237" t="s">
        <v>102</v>
      </c>
      <c r="B17" s="237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/>
      <c r="B20" s="329"/>
      <c r="C20" s="330"/>
      <c r="D20" s="330"/>
    </row>
    <row r="21" spans="1:4" ht="15.75" customHeight="1">
      <c r="A21" s="59"/>
      <c r="B21" s="79"/>
      <c r="C21" s="324"/>
      <c r="D21" s="324"/>
    </row>
    <row r="22" spans="1:4" ht="12.75">
      <c r="A22" s="59"/>
      <c r="B22" s="59"/>
      <c r="C22" s="80"/>
      <c r="D22" s="80"/>
    </row>
    <row r="23" spans="1:7" ht="12.75" customHeight="1">
      <c r="A23" s="60"/>
      <c r="B23" s="81"/>
      <c r="C23" s="331"/>
      <c r="D23" s="331"/>
      <c r="G23" s="93"/>
    </row>
    <row r="24" spans="1:4" ht="15.75" customHeight="1">
      <c r="A24" s="61"/>
      <c r="B24" s="79"/>
      <c r="C24" s="324"/>
      <c r="D24" s="324"/>
    </row>
    <row r="25" spans="1:4" ht="12.75">
      <c r="A25" s="62"/>
      <c r="B25" s="82"/>
      <c r="C25" s="325"/>
      <c r="D25" s="325"/>
    </row>
    <row r="26" spans="1:4" ht="12.75">
      <c r="A26" s="63"/>
      <c r="B26" s="82"/>
      <c r="C26" s="256"/>
      <c r="D26" s="256"/>
    </row>
    <row r="27" spans="1:4" ht="12.75">
      <c r="A27" s="62"/>
      <c r="B27" s="83"/>
      <c r="C27" s="256"/>
      <c r="D27" s="256"/>
    </row>
    <row r="28" ht="15.75" customHeight="1"/>
    <row r="29" spans="3:4" ht="12.75" customHeight="1">
      <c r="C29" s="328"/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&amp;L3618F19F&amp;C&amp;R5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2020-09-01T06:11:52Z</cp:lastPrinted>
  <dcterms:created xsi:type="dcterms:W3CDTF">2004-04-20T14:33:35Z</dcterms:created>
  <dcterms:modified xsi:type="dcterms:W3CDTF">2021-04-12T10:53:11Z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1-мзс_00703_1.2021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3618F19F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